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11" activeTab="0"/>
  </bookViews>
  <sheets>
    <sheet name="P &amp; L" sheetId="1" r:id="rId1"/>
    <sheet name="Notes" sheetId="2" r:id="rId2"/>
    <sheet name="Bal Sheet" sheetId="3" r:id="rId3"/>
  </sheets>
  <definedNames/>
  <calcPr fullCalcOnLoad="1"/>
</workbook>
</file>

<file path=xl/sharedStrings.xml><?xml version="1.0" encoding="utf-8"?>
<sst xmlns="http://schemas.openxmlformats.org/spreadsheetml/2006/main" count="127" uniqueCount="111">
  <si>
    <t>THE REPERTORY PLAYERS</t>
  </si>
  <si>
    <t>INCOME AND EXPENDITURE ACCOUNT</t>
  </si>
  <si>
    <t>Note</t>
  </si>
  <si>
    <t>US$</t>
  </si>
  <si>
    <t>Income</t>
  </si>
  <si>
    <t>Net profit on bars</t>
  </si>
  <si>
    <t>Subscriptions</t>
  </si>
  <si>
    <t>Costume  and props hire</t>
  </si>
  <si>
    <t>Theatre hire</t>
  </si>
  <si>
    <t>Donations received</t>
  </si>
  <si>
    <t>Sundry income</t>
  </si>
  <si>
    <t>Expenditure</t>
  </si>
  <si>
    <t>Administration expenses</t>
  </si>
  <si>
    <t>Construction workshop</t>
  </si>
  <si>
    <t>Maintenance</t>
  </si>
  <si>
    <t>Security</t>
  </si>
  <si>
    <t>Wardrobe</t>
  </si>
  <si>
    <t>NOTES TO THE FINANCIAL STATEMENTS</t>
  </si>
  <si>
    <t>Bar sales</t>
  </si>
  <si>
    <t>Bar cost of sales</t>
  </si>
  <si>
    <t>Gross profit on bar trading</t>
  </si>
  <si>
    <t>Bar expenses</t>
  </si>
  <si>
    <t>Commission</t>
  </si>
  <si>
    <t>Social events expenses</t>
  </si>
  <si>
    <t>Telephones</t>
  </si>
  <si>
    <t>Transport</t>
  </si>
  <si>
    <t>Wages</t>
  </si>
  <si>
    <t>3. Subscriptions</t>
  </si>
  <si>
    <t>Ordinary</t>
  </si>
  <si>
    <t>Spouse</t>
  </si>
  <si>
    <t>Senior</t>
  </si>
  <si>
    <t>Correspondent membership</t>
  </si>
  <si>
    <t>Country</t>
  </si>
  <si>
    <t>Repteens</t>
  </si>
  <si>
    <t>CAPITAL EMPLOYED</t>
  </si>
  <si>
    <t>Balance brought forward</t>
  </si>
  <si>
    <t>EMPLOYMENT OF CAPITAL</t>
  </si>
  <si>
    <t>Fixed assets</t>
  </si>
  <si>
    <t>At cost</t>
  </si>
  <si>
    <t>Current assets</t>
  </si>
  <si>
    <t>Bar stocks</t>
  </si>
  <si>
    <t>Bank balances and cash</t>
  </si>
  <si>
    <t>Current liabilities</t>
  </si>
  <si>
    <t>Shows in progress</t>
  </si>
  <si>
    <t>Members bar deposits</t>
  </si>
  <si>
    <t>Subscriptions paid in advance</t>
  </si>
  <si>
    <t>Less: accumulated depreciation</t>
  </si>
  <si>
    <t>Creditors and accruals</t>
  </si>
  <si>
    <t>Net current (liabilities)/assets</t>
  </si>
  <si>
    <t>Capital reserve</t>
  </si>
  <si>
    <t>(Loss)/surplus for the year</t>
  </si>
  <si>
    <t>Entrance fees</t>
  </si>
  <si>
    <t>Preps</t>
  </si>
  <si>
    <t>Staff welfare and meals</t>
  </si>
  <si>
    <t>Arising on revaluation of fixed assets</t>
  </si>
  <si>
    <t>(Accumulated loss)/retained income</t>
  </si>
  <si>
    <t xml:space="preserve">    Gross profit percentage</t>
  </si>
  <si>
    <t>Licences</t>
  </si>
  <si>
    <t>Maintenance and repairs</t>
  </si>
  <si>
    <t>4. Sundry income</t>
  </si>
  <si>
    <t>NOTES TO THE FINANCIAL STATEMENTS (continued)</t>
  </si>
  <si>
    <t>Sundry</t>
  </si>
  <si>
    <t>5. Administrative expenditure</t>
  </si>
  <si>
    <t>Bank charges</t>
  </si>
  <si>
    <t>Cleaning and teas</t>
  </si>
  <si>
    <t>Depreciation of fixed assets</t>
  </si>
  <si>
    <t>Fuel for generator</t>
  </si>
  <si>
    <t>Interest on temporary loan</t>
  </si>
  <si>
    <t>Insurance</t>
  </si>
  <si>
    <t>Medical aid &amp; first aid box</t>
  </si>
  <si>
    <t>Printing and stationery</t>
  </si>
  <si>
    <t>Salaries</t>
  </si>
  <si>
    <t>Spotlight costs</t>
  </si>
  <si>
    <t>Staff welfare</t>
  </si>
  <si>
    <t>Sundry expenses</t>
  </si>
  <si>
    <t>Travel expenses</t>
  </si>
  <si>
    <t>6. Fixed assets</t>
  </si>
  <si>
    <t>Cost or</t>
  </si>
  <si>
    <t>valuation</t>
  </si>
  <si>
    <t>Accumulated</t>
  </si>
  <si>
    <t>depreciation</t>
  </si>
  <si>
    <t>Net book</t>
  </si>
  <si>
    <t>amount</t>
  </si>
  <si>
    <t>Land</t>
  </si>
  <si>
    <t>Buildings</t>
  </si>
  <si>
    <t>50 Golden Years Celebration</t>
  </si>
  <si>
    <t>Reps shows in theatre</t>
  </si>
  <si>
    <t>Drinks accessories including glasses</t>
  </si>
  <si>
    <t>50/80 Anniversary expenses</t>
  </si>
  <si>
    <t>Advertising and PR expenses</t>
  </si>
  <si>
    <t>Rental of access lane</t>
  </si>
  <si>
    <t>Booking commissions</t>
  </si>
  <si>
    <t>Stationery and computer consumables</t>
  </si>
  <si>
    <t>(Loss)/surplus from operations</t>
  </si>
  <si>
    <t>Balance carried forward</t>
  </si>
  <si>
    <t>Year ended 31 December 2011</t>
  </si>
  <si>
    <t>At 31 December 2011</t>
  </si>
  <si>
    <t>2011</t>
  </si>
  <si>
    <t>Temporary &amp; life members</t>
  </si>
  <si>
    <t>Telephones and postage</t>
  </si>
  <si>
    <t>Memorabilia/raffle sales surplus/(loss)</t>
  </si>
  <si>
    <t xml:space="preserve">Debtors and prepayments </t>
  </si>
  <si>
    <t>Long term liabilities</t>
  </si>
  <si>
    <t>Debentures</t>
  </si>
  <si>
    <t>STATEMENT OF FINANCIAL POSITION</t>
  </si>
  <si>
    <t>Theatre equipment and computers</t>
  </si>
  <si>
    <t>Electricity, rates and water</t>
  </si>
  <si>
    <t>1. Net surplus/(loss) on shows</t>
  </si>
  <si>
    <t xml:space="preserve"> 2. Net surplus on bars</t>
  </si>
  <si>
    <t>Net surplus on shows</t>
  </si>
  <si>
    <t>Net surplus on bars</t>
  </si>
</sst>
</file>

<file path=xl/styles.xml><?xml version="1.0" encoding="utf-8"?>
<styleSheet xmlns="http://schemas.openxmlformats.org/spreadsheetml/2006/main">
  <numFmts count="16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###\ ###\ ##0;\(###\ ###\ ##0\)"/>
    <numFmt numFmtId="165" formatCode="###\ ##0;\(###\ ##0\)"/>
    <numFmt numFmtId="166" formatCode="d&quot;. &quot;mmmm\ yyyy"/>
    <numFmt numFmtId="167" formatCode="#\ ##0;\(#\ ##0\)"/>
    <numFmt numFmtId="168" formatCode="###\ ###\ ##0"/>
    <numFmt numFmtId="169" formatCode="#\ ###\ ##0;\(#\ ###\ ##0\)"/>
    <numFmt numFmtId="170" formatCode="#\ ##0"/>
    <numFmt numFmtId="171" formatCode="#\ ##0_);\(#\ ##0\)"/>
  </numFmts>
  <fonts count="3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7" fontId="1" fillId="0" borderId="0" xfId="0" applyNumberFormat="1" applyFont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1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7" fontId="1" fillId="0" borderId="13" xfId="0" applyNumberFormat="1" applyFont="1" applyBorder="1" applyAlignment="1">
      <alignment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168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166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12" sqref="G12"/>
    </sheetView>
  </sheetViews>
  <sheetFormatPr defaultColWidth="11.57421875" defaultRowHeight="12.75"/>
  <cols>
    <col min="1" max="1" width="35.8515625" style="1" customWidth="1"/>
    <col min="2" max="2" width="7.140625" style="2" customWidth="1"/>
    <col min="3" max="3" width="13.7109375" style="2" customWidth="1"/>
    <col min="4" max="4" width="14.140625" style="3" customWidth="1"/>
    <col min="5" max="16384" width="11.57421875" style="1" customWidth="1"/>
  </cols>
  <sheetData>
    <row r="1" spans="1:3" ht="13.5">
      <c r="A1" s="4" t="s">
        <v>0</v>
      </c>
      <c r="B1" s="5"/>
      <c r="C1" s="5"/>
    </row>
    <row r="2" spans="1:3" ht="13.5">
      <c r="A2" s="4"/>
      <c r="B2" s="5"/>
      <c r="C2" s="5"/>
    </row>
    <row r="3" spans="1:3" ht="13.5">
      <c r="A3" s="4" t="s">
        <v>1</v>
      </c>
      <c r="B3" s="5"/>
      <c r="C3" s="5"/>
    </row>
    <row r="4" spans="1:3" ht="13.5">
      <c r="A4" s="4" t="s">
        <v>95</v>
      </c>
      <c r="B4" s="5"/>
      <c r="C4" s="5"/>
    </row>
    <row r="5" spans="2:4" ht="13.5">
      <c r="B5" s="5" t="s">
        <v>2</v>
      </c>
      <c r="C5" s="5">
        <v>2011</v>
      </c>
      <c r="D5" s="6">
        <v>2010</v>
      </c>
    </row>
    <row r="6" spans="1:4" ht="13.5">
      <c r="A6" s="4" t="s">
        <v>4</v>
      </c>
      <c r="B6" s="5"/>
      <c r="C6" s="5" t="s">
        <v>3</v>
      </c>
      <c r="D6" s="8" t="s">
        <v>3</v>
      </c>
    </row>
    <row r="8" spans="1:4" ht="13.5">
      <c r="A8" s="1" t="s">
        <v>109</v>
      </c>
      <c r="B8" s="2">
        <v>1</v>
      </c>
      <c r="C8" s="11">
        <f>Notes!B9</f>
        <v>52870</v>
      </c>
      <c r="D8" s="3">
        <f>Notes!C9</f>
        <v>42482</v>
      </c>
    </row>
    <row r="9" spans="1:4" ht="13.5">
      <c r="A9" s="1" t="s">
        <v>110</v>
      </c>
      <c r="B9" s="2">
        <v>2</v>
      </c>
      <c r="C9" s="11">
        <f>Notes!B30</f>
        <v>32145</v>
      </c>
      <c r="D9" s="3">
        <f>Notes!C30</f>
        <v>23963</v>
      </c>
    </row>
    <row r="10" spans="1:4" ht="13.5">
      <c r="A10" s="1" t="s">
        <v>6</v>
      </c>
      <c r="B10" s="2">
        <v>3</v>
      </c>
      <c r="C10" s="11">
        <f>Notes!B42</f>
        <v>25999</v>
      </c>
      <c r="D10" s="11">
        <f>Notes!C42</f>
        <v>13975</v>
      </c>
    </row>
    <row r="11" spans="1:4" ht="13.5">
      <c r="A11" s="1" t="s">
        <v>7</v>
      </c>
      <c r="C11" s="52">
        <v>9232</v>
      </c>
      <c r="D11" s="11">
        <v>7905</v>
      </c>
    </row>
    <row r="12" spans="1:4" ht="13.5">
      <c r="A12" s="1" t="s">
        <v>8</v>
      </c>
      <c r="C12" s="52">
        <v>27660</v>
      </c>
      <c r="D12" s="11">
        <v>26234</v>
      </c>
    </row>
    <row r="13" spans="1:4" ht="13.5">
      <c r="A13" s="1" t="s">
        <v>91</v>
      </c>
      <c r="C13" s="52">
        <v>11992</v>
      </c>
      <c r="D13" s="11">
        <v>11309</v>
      </c>
    </row>
    <row r="14" spans="1:4" ht="13.5">
      <c r="A14" s="1" t="s">
        <v>9</v>
      </c>
      <c r="C14" s="52">
        <v>14311</v>
      </c>
      <c r="D14" s="11">
        <v>1557</v>
      </c>
    </row>
    <row r="15" spans="1:4" ht="13.5">
      <c r="A15" s="1" t="s">
        <v>10</v>
      </c>
      <c r="B15" s="2">
        <v>4</v>
      </c>
      <c r="C15" s="11">
        <f>Notes!B48</f>
        <v>2854</v>
      </c>
      <c r="D15" s="3">
        <f>Notes!C48</f>
        <v>3935</v>
      </c>
    </row>
    <row r="16" spans="3:4" ht="13.5">
      <c r="C16" s="12">
        <f>SUM(C8:C15)</f>
        <v>177063</v>
      </c>
      <c r="D16" s="9">
        <f>SUM(D8:D15)</f>
        <v>131360</v>
      </c>
    </row>
    <row r="17" ht="13.5">
      <c r="C17" s="11"/>
    </row>
    <row r="18" spans="1:3" ht="13.5">
      <c r="A18" s="4" t="s">
        <v>11</v>
      </c>
      <c r="B18" s="5"/>
      <c r="C18" s="13"/>
    </row>
    <row r="19" spans="1:4" ht="13.5">
      <c r="A19" s="1" t="s">
        <v>12</v>
      </c>
      <c r="B19" s="2">
        <v>5</v>
      </c>
      <c r="C19" s="11">
        <f>Notes!B76</f>
        <v>104456</v>
      </c>
      <c r="D19" s="3">
        <f>Notes!C76</f>
        <v>74753</v>
      </c>
    </row>
    <row r="20" spans="1:4" ht="13.5">
      <c r="A20" s="1" t="s">
        <v>13</v>
      </c>
      <c r="C20" s="52">
        <v>13643</v>
      </c>
      <c r="D20" s="11">
        <v>9812</v>
      </c>
    </row>
    <row r="21" spans="1:4" ht="13.5">
      <c r="A21" s="1" t="s">
        <v>65</v>
      </c>
      <c r="C21" s="52">
        <v>39285</v>
      </c>
      <c r="D21" s="11">
        <v>39285</v>
      </c>
    </row>
    <row r="22" spans="1:4" ht="13.5">
      <c r="A22" s="1" t="s">
        <v>14</v>
      </c>
      <c r="C22" s="52">
        <v>17412</v>
      </c>
      <c r="D22" s="11">
        <v>18561</v>
      </c>
    </row>
    <row r="23" spans="1:4" ht="13.5">
      <c r="A23" s="1" t="s">
        <v>15</v>
      </c>
      <c r="C23" s="52">
        <v>28209</v>
      </c>
      <c r="D23" s="11">
        <v>24300</v>
      </c>
    </row>
    <row r="24" spans="1:4" ht="13.5">
      <c r="A24" s="1" t="s">
        <v>16</v>
      </c>
      <c r="C24" s="52">
        <v>9420</v>
      </c>
      <c r="D24" s="11">
        <v>6741</v>
      </c>
    </row>
    <row r="25" spans="3:4" ht="13.5">
      <c r="C25" s="12">
        <f>SUM(C19:C24)</f>
        <v>212425</v>
      </c>
      <c r="D25" s="56">
        <f>SUM(D19:D24)</f>
        <v>173452</v>
      </c>
    </row>
    <row r="26" ht="13.5">
      <c r="C26" s="11"/>
    </row>
    <row r="27" spans="1:4" ht="14.25" thickBot="1">
      <c r="A27" s="4" t="s">
        <v>93</v>
      </c>
      <c r="C27" s="14">
        <f>C16-C25</f>
        <v>-35362</v>
      </c>
      <c r="D27" s="14">
        <f>D16-D25</f>
        <v>-42092</v>
      </c>
    </row>
    <row r="28" ht="14.25" thickTop="1"/>
  </sheetData>
  <sheetProtection/>
  <printOptions/>
  <pageMargins left="1.5722222222222222" right="0.7875" top="0.5833333333333333" bottom="0.525" header="0.31805555555555554" footer="0.25972222222222224"/>
  <pageSetup firstPageNumber="1" useFirstPageNumber="1" horizontalDpi="300" verticalDpi="300" orientation="portrait" paperSize="9" r:id="rId1"/>
  <headerFooter alignWithMargins="0">
    <oddHeader>&amp;C&amp;"Times New Roman,Regular"&amp;12
</oddHeader>
    <oddFooter>&amp;C&amp;"Times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1" sqref="A11"/>
    </sheetView>
  </sheetViews>
  <sheetFormatPr defaultColWidth="11.57421875" defaultRowHeight="12.75"/>
  <cols>
    <col min="1" max="1" width="38.421875" style="1" customWidth="1"/>
    <col min="2" max="2" width="13.8515625" style="1" customWidth="1"/>
    <col min="3" max="3" width="12.421875" style="7" customWidth="1"/>
    <col min="4" max="16384" width="11.57421875" style="1" customWidth="1"/>
  </cols>
  <sheetData>
    <row r="1" spans="1:2" ht="13.5">
      <c r="A1" s="4" t="s">
        <v>0</v>
      </c>
      <c r="B1" s="4"/>
    </row>
    <row r="2" spans="1:6" ht="13.5">
      <c r="A2" s="4"/>
      <c r="B2" s="4"/>
      <c r="D2" s="4"/>
      <c r="E2" s="4"/>
      <c r="F2" s="7"/>
    </row>
    <row r="3" spans="1:6" ht="13.5">
      <c r="A3" s="4" t="s">
        <v>17</v>
      </c>
      <c r="B3" s="4"/>
      <c r="D3" s="4"/>
      <c r="E3" s="4"/>
      <c r="F3" s="7"/>
    </row>
    <row r="4" spans="1:6" ht="13.5">
      <c r="A4" s="4" t="s">
        <v>95</v>
      </c>
      <c r="B4" s="4"/>
      <c r="D4" s="4"/>
      <c r="E4" s="4"/>
      <c r="F4" s="7"/>
    </row>
    <row r="5" spans="2:6" ht="13.5">
      <c r="B5" s="15">
        <v>2011</v>
      </c>
      <c r="C5" s="16">
        <v>2010</v>
      </c>
      <c r="D5" s="4"/>
      <c r="E5" s="4"/>
      <c r="F5" s="7"/>
    </row>
    <row r="6" spans="1:3" ht="13.5">
      <c r="A6" s="4" t="s">
        <v>107</v>
      </c>
      <c r="B6" s="15" t="s">
        <v>3</v>
      </c>
      <c r="C6" s="16" t="s">
        <v>3</v>
      </c>
    </row>
    <row r="7" spans="1:3" ht="13.5">
      <c r="A7" s="1" t="s">
        <v>86</v>
      </c>
      <c r="B7" s="50">
        <v>52870</v>
      </c>
      <c r="C7" s="3">
        <v>45455</v>
      </c>
    </row>
    <row r="8" spans="1:3" ht="13.5">
      <c r="A8" s="1" t="s">
        <v>85</v>
      </c>
      <c r="B8" s="50">
        <v>0</v>
      </c>
      <c r="C8" s="3">
        <v>-2973</v>
      </c>
    </row>
    <row r="9" spans="2:3" ht="14.25" thickBot="1">
      <c r="B9" s="10">
        <f>SUM(B7:B8)</f>
        <v>52870</v>
      </c>
      <c r="C9" s="10">
        <f>SUM(C7:C8)</f>
        <v>42482</v>
      </c>
    </row>
    <row r="10" spans="2:3" ht="14.25" thickTop="1">
      <c r="B10" s="3"/>
      <c r="C10" s="3"/>
    </row>
    <row r="11" spans="1:2" ht="13.5">
      <c r="A11" s="4" t="s">
        <v>108</v>
      </c>
      <c r="B11" s="19"/>
    </row>
    <row r="12" spans="1:3" ht="13.5">
      <c r="A12" s="1" t="s">
        <v>18</v>
      </c>
      <c r="B12" s="51">
        <v>130940</v>
      </c>
      <c r="C12" s="18">
        <v>115358</v>
      </c>
    </row>
    <row r="13" spans="1:3" ht="13.5">
      <c r="A13" s="1" t="s">
        <v>19</v>
      </c>
      <c r="B13" s="51">
        <v>-65069</v>
      </c>
      <c r="C13" s="18">
        <v>-58879</v>
      </c>
    </row>
    <row r="14" spans="1:3" ht="13.5">
      <c r="A14" s="4" t="s">
        <v>20</v>
      </c>
      <c r="B14" s="21">
        <f>B12+B13</f>
        <v>65871</v>
      </c>
      <c r="C14" s="21">
        <f>C12+C13</f>
        <v>56479</v>
      </c>
    </row>
    <row r="15" spans="1:3" ht="13.5">
      <c r="A15" s="1" t="s">
        <v>56</v>
      </c>
      <c r="B15" s="33">
        <f>B14/B12</f>
        <v>0.5030624713609286</v>
      </c>
      <c r="C15" s="33">
        <f>C14/C12</f>
        <v>0.489597600513185</v>
      </c>
    </row>
    <row r="16" spans="1:2" ht="13.5">
      <c r="A16" s="4" t="s">
        <v>21</v>
      </c>
      <c r="B16" s="19"/>
    </row>
    <row r="17" spans="1:3" ht="13.5">
      <c r="A17" s="1" t="s">
        <v>22</v>
      </c>
      <c r="B17" s="50">
        <v>0</v>
      </c>
      <c r="C17" s="18">
        <v>1516</v>
      </c>
    </row>
    <row r="18" spans="1:3" ht="13.5">
      <c r="A18" s="1" t="s">
        <v>87</v>
      </c>
      <c r="B18" s="50">
        <v>1560</v>
      </c>
      <c r="C18" s="18">
        <v>2699</v>
      </c>
    </row>
    <row r="19" spans="1:3" ht="13.5">
      <c r="A19" s="1" t="s">
        <v>57</v>
      </c>
      <c r="B19" s="50">
        <v>500</v>
      </c>
      <c r="C19" s="18">
        <v>585</v>
      </c>
    </row>
    <row r="20" spans="1:3" ht="13.5">
      <c r="A20" s="1" t="s">
        <v>58</v>
      </c>
      <c r="B20" s="50">
        <v>150</v>
      </c>
      <c r="C20" s="18">
        <v>910</v>
      </c>
    </row>
    <row r="21" spans="1:3" ht="13.5">
      <c r="A21" s="1" t="s">
        <v>70</v>
      </c>
      <c r="B21" s="50">
        <v>190</v>
      </c>
      <c r="C21" s="18">
        <v>202</v>
      </c>
    </row>
    <row r="22" spans="1:3" ht="13.5">
      <c r="A22" s="1" t="s">
        <v>23</v>
      </c>
      <c r="B22" s="50">
        <v>4892</v>
      </c>
      <c r="C22" s="18">
        <v>7351</v>
      </c>
    </row>
    <row r="23" spans="1:3" ht="13.5">
      <c r="A23" s="1" t="s">
        <v>53</v>
      </c>
      <c r="B23" s="50">
        <v>3784</v>
      </c>
      <c r="C23" s="18">
        <v>3739</v>
      </c>
    </row>
    <row r="24" spans="1:3" ht="13.5">
      <c r="A24" s="1" t="s">
        <v>74</v>
      </c>
      <c r="B24" s="18">
        <v>0</v>
      </c>
      <c r="C24" s="18">
        <v>179</v>
      </c>
    </row>
    <row r="25" spans="1:3" ht="13.5">
      <c r="A25" s="1" t="s">
        <v>24</v>
      </c>
      <c r="B25" s="50">
        <v>37</v>
      </c>
      <c r="C25" s="18">
        <v>160</v>
      </c>
    </row>
    <row r="26" spans="1:3" ht="13.5">
      <c r="A26" s="1" t="s">
        <v>25</v>
      </c>
      <c r="B26" s="50">
        <v>93</v>
      </c>
      <c r="C26" s="18">
        <v>1336</v>
      </c>
    </row>
    <row r="27" spans="1:3" ht="13.5">
      <c r="A27" s="1" t="s">
        <v>26</v>
      </c>
      <c r="B27" s="50">
        <v>22520</v>
      </c>
      <c r="C27" s="18">
        <v>13839</v>
      </c>
    </row>
    <row r="28" spans="2:3" ht="13.5">
      <c r="B28" s="20">
        <f>SUM(B17:B27)</f>
        <v>33726</v>
      </c>
      <c r="C28" s="20">
        <f>SUM(C17:C27)</f>
        <v>32516</v>
      </c>
    </row>
    <row r="29" ht="13.5">
      <c r="B29" s="18"/>
    </row>
    <row r="30" spans="1:3" ht="14.25" thickBot="1">
      <c r="A30" s="4" t="s">
        <v>5</v>
      </c>
      <c r="B30" s="22">
        <f>B14-B28</f>
        <v>32145</v>
      </c>
      <c r="C30" s="17">
        <f>C14-C28</f>
        <v>23963</v>
      </c>
    </row>
    <row r="31" ht="14.25" thickTop="1">
      <c r="B31" s="18"/>
    </row>
    <row r="32" spans="1:2" ht="13.5">
      <c r="A32" s="4" t="s">
        <v>27</v>
      </c>
      <c r="B32" s="19"/>
    </row>
    <row r="33" spans="1:3" ht="13.5">
      <c r="A33" s="1" t="s">
        <v>28</v>
      </c>
      <c r="B33" s="50">
        <v>13415</v>
      </c>
      <c r="C33" s="18">
        <v>9710</v>
      </c>
    </row>
    <row r="34" spans="1:3" ht="13.5">
      <c r="A34" s="1" t="s">
        <v>29</v>
      </c>
      <c r="B34" s="50">
        <v>1727</v>
      </c>
      <c r="C34" s="18">
        <v>410</v>
      </c>
    </row>
    <row r="35" spans="1:3" ht="13.5">
      <c r="A35" s="1" t="s">
        <v>30</v>
      </c>
      <c r="B35" s="50">
        <v>5786</v>
      </c>
      <c r="C35" s="18">
        <v>1944</v>
      </c>
    </row>
    <row r="36" spans="1:3" ht="13.5">
      <c r="A36" s="1" t="s">
        <v>31</v>
      </c>
      <c r="B36" s="50">
        <v>200</v>
      </c>
      <c r="C36" s="18">
        <v>100</v>
      </c>
    </row>
    <row r="37" spans="1:3" ht="13.5">
      <c r="A37" s="1" t="s">
        <v>32</v>
      </c>
      <c r="B37" s="50">
        <v>555</v>
      </c>
      <c r="C37" s="18">
        <v>330</v>
      </c>
    </row>
    <row r="38" spans="1:3" ht="13.5">
      <c r="A38" s="1" t="s">
        <v>33</v>
      </c>
      <c r="B38" s="50">
        <v>736</v>
      </c>
      <c r="C38" s="18">
        <v>372</v>
      </c>
    </row>
    <row r="39" spans="1:3" ht="13.5">
      <c r="A39" s="1" t="s">
        <v>52</v>
      </c>
      <c r="B39" s="50">
        <v>0</v>
      </c>
      <c r="C39" s="18">
        <v>206</v>
      </c>
    </row>
    <row r="40" spans="1:3" ht="13.5">
      <c r="A40" s="1" t="s">
        <v>51</v>
      </c>
      <c r="B40" s="50">
        <v>660</v>
      </c>
      <c r="C40" s="18">
        <v>390</v>
      </c>
    </row>
    <row r="41" spans="1:3" ht="13.5">
      <c r="A41" s="1" t="s">
        <v>98</v>
      </c>
      <c r="B41" s="50">
        <v>2920</v>
      </c>
      <c r="C41" s="18">
        <v>513</v>
      </c>
    </row>
    <row r="42" spans="2:3" ht="14.25" thickBot="1">
      <c r="B42" s="23">
        <f>SUM(B33:B41)</f>
        <v>25999</v>
      </c>
      <c r="C42" s="23">
        <f>SUM(C33:C41)</f>
        <v>13975</v>
      </c>
    </row>
    <row r="43" ht="14.25" thickTop="1">
      <c r="B43" s="18"/>
    </row>
    <row r="44" spans="1:2" ht="13.5">
      <c r="A44" s="25" t="s">
        <v>59</v>
      </c>
      <c r="B44" s="18"/>
    </row>
    <row r="45" spans="1:3" ht="13.5">
      <c r="A45" s="1" t="s">
        <v>100</v>
      </c>
      <c r="B45" s="50">
        <v>54</v>
      </c>
      <c r="C45" s="18">
        <v>-403</v>
      </c>
    </row>
    <row r="46" spans="1:3" ht="13.5">
      <c r="A46" s="1" t="s">
        <v>90</v>
      </c>
      <c r="B46" s="50">
        <v>1800</v>
      </c>
      <c r="C46" s="18">
        <v>1800</v>
      </c>
    </row>
    <row r="47" spans="1:3" ht="13.5">
      <c r="A47" s="1" t="s">
        <v>61</v>
      </c>
      <c r="B47" s="50">
        <v>1000</v>
      </c>
      <c r="C47" s="18">
        <v>2538</v>
      </c>
    </row>
    <row r="48" spans="2:3" ht="14.25" thickBot="1">
      <c r="B48" s="23">
        <f>SUM(B45:B47)</f>
        <v>2854</v>
      </c>
      <c r="C48" s="23">
        <f>SUM(C45:C47)</f>
        <v>3935</v>
      </c>
    </row>
    <row r="49" ht="14.25" thickTop="1">
      <c r="B49" s="18"/>
    </row>
    <row r="50" ht="13.5">
      <c r="B50" s="18"/>
    </row>
    <row r="51" ht="13.5">
      <c r="B51" s="18"/>
    </row>
    <row r="52" spans="1:2" ht="13.5">
      <c r="A52" s="4" t="s">
        <v>0</v>
      </c>
      <c r="B52" s="4"/>
    </row>
    <row r="53" spans="1:2" ht="13.5">
      <c r="A53" s="4"/>
      <c r="B53" s="4"/>
    </row>
    <row r="54" spans="1:2" ht="13.5">
      <c r="A54" s="4" t="s">
        <v>60</v>
      </c>
      <c r="B54" s="4"/>
    </row>
    <row r="55" spans="1:2" ht="13.5">
      <c r="A55" s="4" t="str">
        <f>A4</f>
        <v>Year ended 31 December 2011</v>
      </c>
      <c r="B55" s="4"/>
    </row>
    <row r="56" spans="2:3" ht="13.5">
      <c r="B56" s="24">
        <f>B5</f>
        <v>2011</v>
      </c>
      <c r="C56" s="24">
        <f>C5</f>
        <v>2010</v>
      </c>
    </row>
    <row r="57" spans="2:3" ht="13.5">
      <c r="B57" s="24" t="s">
        <v>3</v>
      </c>
      <c r="C57" s="16" t="s">
        <v>3</v>
      </c>
    </row>
    <row r="58" spans="1:2" ht="13.5">
      <c r="A58" s="25" t="s">
        <v>62</v>
      </c>
      <c r="B58" s="18"/>
    </row>
    <row r="59" spans="1:3" ht="13.5">
      <c r="A59" s="32" t="s">
        <v>89</v>
      </c>
      <c r="B59" s="50">
        <v>250</v>
      </c>
      <c r="C59" s="18">
        <v>135</v>
      </c>
    </row>
    <row r="60" spans="1:3" ht="13.5">
      <c r="A60" s="1" t="s">
        <v>63</v>
      </c>
      <c r="B60" s="50">
        <v>613</v>
      </c>
      <c r="C60" s="18">
        <v>358</v>
      </c>
    </row>
    <row r="61" spans="1:3" ht="13.5">
      <c r="A61" s="1" t="s">
        <v>64</v>
      </c>
      <c r="B61" s="50">
        <v>4385</v>
      </c>
      <c r="C61" s="18">
        <v>3882</v>
      </c>
    </row>
    <row r="62" spans="1:3" ht="13.5">
      <c r="A62" s="1" t="s">
        <v>106</v>
      </c>
      <c r="B62" s="50">
        <v>31606</v>
      </c>
      <c r="C62" s="18">
        <v>12217</v>
      </c>
    </row>
    <row r="63" spans="1:3" ht="13.5">
      <c r="A63" s="1" t="s">
        <v>88</v>
      </c>
      <c r="B63" s="50">
        <v>0</v>
      </c>
      <c r="C63" s="18">
        <v>850</v>
      </c>
    </row>
    <row r="64" spans="1:3" ht="13.5">
      <c r="A64" s="1" t="s">
        <v>66</v>
      </c>
      <c r="B64" s="50">
        <v>66</v>
      </c>
      <c r="C64" s="18">
        <v>111</v>
      </c>
    </row>
    <row r="65" spans="1:3" ht="13.5">
      <c r="A65" s="1" t="s">
        <v>67</v>
      </c>
      <c r="B65" s="18">
        <v>0</v>
      </c>
      <c r="C65" s="18">
        <v>25</v>
      </c>
    </row>
    <row r="66" spans="1:3" ht="13.5">
      <c r="A66" s="1" t="s">
        <v>68</v>
      </c>
      <c r="B66" s="50">
        <v>333</v>
      </c>
      <c r="C66" s="18">
        <v>83</v>
      </c>
    </row>
    <row r="67" spans="1:3" ht="13.5">
      <c r="A67" s="1" t="s">
        <v>57</v>
      </c>
      <c r="B67" s="50">
        <v>625</v>
      </c>
      <c r="C67" s="18">
        <v>428</v>
      </c>
    </row>
    <row r="68" spans="1:3" ht="13.5">
      <c r="A68" s="1" t="s">
        <v>69</v>
      </c>
      <c r="B68" s="50">
        <v>96</v>
      </c>
      <c r="C68" s="18">
        <v>318</v>
      </c>
    </row>
    <row r="69" spans="1:3" ht="13.5">
      <c r="A69" s="1" t="s">
        <v>71</v>
      </c>
      <c r="B69" s="50">
        <v>52788</v>
      </c>
      <c r="C69" s="18">
        <v>42327</v>
      </c>
    </row>
    <row r="70" spans="1:3" ht="13.5">
      <c r="A70" s="1" t="s">
        <v>72</v>
      </c>
      <c r="B70" s="50">
        <v>6239</v>
      </c>
      <c r="C70" s="18">
        <v>4303</v>
      </c>
    </row>
    <row r="71" spans="1:3" ht="13.5">
      <c r="A71" s="1" t="s">
        <v>73</v>
      </c>
      <c r="B71" s="50">
        <v>104</v>
      </c>
      <c r="C71" s="18">
        <v>1547</v>
      </c>
    </row>
    <row r="72" spans="1:3" ht="13.5">
      <c r="A72" s="1" t="s">
        <v>92</v>
      </c>
      <c r="B72" s="50">
        <v>1930</v>
      </c>
      <c r="C72" s="18">
        <v>1161</v>
      </c>
    </row>
    <row r="73" spans="1:3" ht="13.5">
      <c r="A73" s="1" t="s">
        <v>74</v>
      </c>
      <c r="B73" s="50">
        <v>2017</v>
      </c>
      <c r="C73" s="18">
        <v>2207</v>
      </c>
    </row>
    <row r="74" spans="1:3" ht="13.5">
      <c r="A74" s="1" t="s">
        <v>99</v>
      </c>
      <c r="B74" s="50">
        <v>2896</v>
      </c>
      <c r="C74" s="18">
        <v>4258</v>
      </c>
    </row>
    <row r="75" spans="1:3" ht="13.5">
      <c r="A75" s="1" t="s">
        <v>75</v>
      </c>
      <c r="B75" s="50">
        <v>508</v>
      </c>
      <c r="C75" s="26">
        <v>543</v>
      </c>
    </row>
    <row r="76" spans="2:3" ht="14.25" thickBot="1">
      <c r="B76" s="23">
        <f>SUM(B59:B75)</f>
        <v>104456</v>
      </c>
      <c r="C76" s="23">
        <f>SUM(C59:C75)</f>
        <v>74753</v>
      </c>
    </row>
    <row r="77" ht="14.25" thickTop="1">
      <c r="B77" s="18"/>
    </row>
    <row r="78" spans="1:4" ht="13.5">
      <c r="A78" s="25" t="s">
        <v>76</v>
      </c>
      <c r="B78" s="24" t="s">
        <v>77</v>
      </c>
      <c r="C78" s="16" t="s">
        <v>79</v>
      </c>
      <c r="D78" s="15" t="s">
        <v>81</v>
      </c>
    </row>
    <row r="79" spans="2:4" ht="13.5">
      <c r="B79" s="27" t="s">
        <v>78</v>
      </c>
      <c r="C79" s="28" t="s">
        <v>80</v>
      </c>
      <c r="D79" s="29" t="s">
        <v>82</v>
      </c>
    </row>
    <row r="80" spans="2:4" ht="13.5">
      <c r="B80" s="27" t="s">
        <v>3</v>
      </c>
      <c r="C80" s="28" t="s">
        <v>3</v>
      </c>
      <c r="D80" s="29" t="s">
        <v>3</v>
      </c>
    </row>
    <row r="81" spans="1:4" ht="13.5">
      <c r="A81" s="1" t="s">
        <v>83</v>
      </c>
      <c r="B81" s="30">
        <v>500000</v>
      </c>
      <c r="C81" s="30">
        <v>0</v>
      </c>
      <c r="D81" s="30">
        <f>B81-C81</f>
        <v>500000</v>
      </c>
    </row>
    <row r="82" spans="1:4" ht="13.5">
      <c r="A82" s="1" t="s">
        <v>84</v>
      </c>
      <c r="B82" s="30">
        <v>1200000</v>
      </c>
      <c r="C82" s="30">
        <v>72000</v>
      </c>
      <c r="D82" s="30">
        <f>B82-C82</f>
        <v>1128000</v>
      </c>
    </row>
    <row r="83" spans="1:4" ht="13.5">
      <c r="A83" s="1" t="s">
        <v>105</v>
      </c>
      <c r="B83" s="30">
        <v>310775</v>
      </c>
      <c r="C83" s="30">
        <v>46141</v>
      </c>
      <c r="D83" s="30">
        <f>B83-C83</f>
        <v>264634</v>
      </c>
    </row>
    <row r="84" spans="2:4" ht="14.25" thickBot="1">
      <c r="B84" s="31">
        <f>SUM(B81:B83)</f>
        <v>2010775</v>
      </c>
      <c r="C84" s="31">
        <f>SUM(C81:C83)</f>
        <v>118141</v>
      </c>
      <c r="D84" s="31">
        <f>SUM(D81:D83)</f>
        <v>1892634</v>
      </c>
    </row>
    <row r="85" ht="14.25" thickTop="1">
      <c r="B85" s="18"/>
    </row>
    <row r="86" ht="13.5">
      <c r="B86" s="18"/>
    </row>
    <row r="87" ht="13.5">
      <c r="B87" s="18"/>
    </row>
    <row r="88" ht="13.5">
      <c r="B88" s="18"/>
    </row>
    <row r="89" ht="13.5">
      <c r="B89" s="18"/>
    </row>
    <row r="90" ht="13.5">
      <c r="B90" s="18"/>
    </row>
    <row r="91" ht="13.5">
      <c r="B91" s="18"/>
    </row>
    <row r="92" ht="13.5">
      <c r="B92" s="18"/>
    </row>
    <row r="93" ht="13.5">
      <c r="B93" s="18"/>
    </row>
    <row r="94" ht="13.5">
      <c r="B94" s="18"/>
    </row>
    <row r="95" ht="13.5">
      <c r="B95" s="18"/>
    </row>
    <row r="96" ht="13.5">
      <c r="B96" s="18"/>
    </row>
    <row r="97" ht="13.5">
      <c r="B97" s="18"/>
    </row>
    <row r="98" ht="13.5">
      <c r="B98" s="18"/>
    </row>
    <row r="99" ht="13.5">
      <c r="B99" s="18"/>
    </row>
    <row r="100" ht="13.5">
      <c r="B100" s="18"/>
    </row>
    <row r="101" ht="13.5">
      <c r="B101" s="18"/>
    </row>
    <row r="102" ht="13.5">
      <c r="B102" s="18"/>
    </row>
    <row r="103" ht="13.5">
      <c r="B103" s="18"/>
    </row>
    <row r="104" ht="13.5">
      <c r="B104" s="18"/>
    </row>
    <row r="105" ht="13.5">
      <c r="B105" s="18"/>
    </row>
    <row r="106" ht="13.5">
      <c r="B106" s="18"/>
    </row>
    <row r="107" ht="13.5">
      <c r="B107" s="18"/>
    </row>
    <row r="108" ht="13.5">
      <c r="B108" s="18"/>
    </row>
    <row r="109" ht="13.5">
      <c r="B109" s="18"/>
    </row>
    <row r="110" ht="13.5">
      <c r="B110" s="18"/>
    </row>
    <row r="111" ht="13.5">
      <c r="B111" s="18"/>
    </row>
    <row r="112" ht="13.5">
      <c r="B112" s="18"/>
    </row>
    <row r="113" ht="13.5">
      <c r="B113" s="18"/>
    </row>
    <row r="114" ht="13.5">
      <c r="B114" s="18"/>
    </row>
    <row r="115" ht="13.5">
      <c r="B115" s="18"/>
    </row>
    <row r="116" ht="13.5">
      <c r="B116" s="18"/>
    </row>
    <row r="117" ht="13.5">
      <c r="B117" s="18"/>
    </row>
    <row r="118" ht="13.5">
      <c r="B118" s="18"/>
    </row>
    <row r="119" ht="13.5">
      <c r="B119" s="18"/>
    </row>
    <row r="120" ht="13.5">
      <c r="B120" s="18"/>
    </row>
    <row r="121" ht="13.5">
      <c r="B121" s="18"/>
    </row>
    <row r="122" ht="13.5">
      <c r="B122" s="18"/>
    </row>
    <row r="123" ht="13.5">
      <c r="B123" s="18"/>
    </row>
    <row r="124" ht="13.5">
      <c r="B124" s="18"/>
    </row>
    <row r="125" ht="13.5">
      <c r="B125" s="18"/>
    </row>
    <row r="126" ht="13.5">
      <c r="B126" s="18"/>
    </row>
    <row r="127" ht="13.5">
      <c r="B127" s="18"/>
    </row>
    <row r="128" ht="13.5">
      <c r="B128" s="18"/>
    </row>
    <row r="129" ht="13.5">
      <c r="B129" s="18"/>
    </row>
    <row r="130" ht="13.5">
      <c r="B130" s="18"/>
    </row>
    <row r="131" ht="13.5">
      <c r="B131" s="18"/>
    </row>
    <row r="132" ht="13.5">
      <c r="B132" s="18"/>
    </row>
    <row r="133" ht="13.5">
      <c r="B133" s="18"/>
    </row>
    <row r="134" ht="13.5">
      <c r="B134" s="18"/>
    </row>
    <row r="135" ht="13.5">
      <c r="B135" s="18"/>
    </row>
    <row r="136" ht="13.5">
      <c r="B136" s="18"/>
    </row>
    <row r="137" ht="13.5">
      <c r="B137" s="18"/>
    </row>
    <row r="138" ht="13.5">
      <c r="B138" s="18"/>
    </row>
    <row r="139" ht="13.5">
      <c r="B139" s="18"/>
    </row>
    <row r="140" ht="13.5">
      <c r="B140" s="18"/>
    </row>
    <row r="141" ht="13.5">
      <c r="B141" s="18"/>
    </row>
    <row r="142" ht="13.5">
      <c r="B142" s="18"/>
    </row>
    <row r="143" ht="13.5">
      <c r="B143" s="18"/>
    </row>
    <row r="144" ht="13.5">
      <c r="B144" s="18"/>
    </row>
  </sheetData>
  <sheetProtection/>
  <printOptions/>
  <pageMargins left="1.5722222222222222" right="0.7875" top="0.5833333333333333" bottom="0.525" header="0.31805555555555554" footer="0.259722222222222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7" sqref="F17"/>
    </sheetView>
  </sheetViews>
  <sheetFormatPr defaultColWidth="11.57421875" defaultRowHeight="12.75"/>
  <cols>
    <col min="1" max="1" width="38.421875" style="32" customWidth="1"/>
    <col min="2" max="2" width="6.421875" style="32" customWidth="1"/>
    <col min="3" max="3" width="14.57421875" style="32" customWidth="1"/>
    <col min="4" max="4" width="11.57421875" style="34" customWidth="1"/>
    <col min="5" max="16384" width="11.57421875" style="32" customWidth="1"/>
  </cols>
  <sheetData>
    <row r="1" spans="1:8" ht="13.5">
      <c r="A1" s="25" t="str">
        <f>'P &amp; L'!A1</f>
        <v>THE REPERTORY PLAYERS</v>
      </c>
      <c r="B1" s="25"/>
      <c r="C1" s="25"/>
      <c r="H1" s="35"/>
    </row>
    <row r="2" spans="1:3" ht="13.5">
      <c r="A2" s="25"/>
      <c r="B2" s="25"/>
      <c r="C2" s="25"/>
    </row>
    <row r="3" spans="1:3" ht="13.5">
      <c r="A3" s="25" t="s">
        <v>104</v>
      </c>
      <c r="B3" s="25"/>
      <c r="C3" s="25"/>
    </row>
    <row r="4" spans="1:3" ht="13.5">
      <c r="A4" s="36" t="s">
        <v>96</v>
      </c>
      <c r="B4" s="36"/>
      <c r="C4" s="36"/>
    </row>
    <row r="5" spans="1:4" ht="13.5">
      <c r="A5" s="36"/>
      <c r="B5" s="36"/>
      <c r="C5" s="37" t="s">
        <v>97</v>
      </c>
      <c r="D5" s="16">
        <v>2010</v>
      </c>
    </row>
    <row r="6" spans="1:4" ht="13.5">
      <c r="A6" s="25"/>
      <c r="B6" s="25" t="s">
        <v>2</v>
      </c>
      <c r="C6" s="15" t="s">
        <v>3</v>
      </c>
      <c r="D6" s="16" t="s">
        <v>3</v>
      </c>
    </row>
    <row r="7" spans="1:3" ht="13.5">
      <c r="A7" s="25" t="s">
        <v>34</v>
      </c>
      <c r="B7" s="25"/>
      <c r="C7" s="25"/>
    </row>
    <row r="9" spans="1:3" ht="13.5">
      <c r="A9" s="25" t="s">
        <v>49</v>
      </c>
      <c r="B9" s="25"/>
      <c r="C9" s="38"/>
    </row>
    <row r="10" spans="1:4" ht="13.5">
      <c r="A10" s="32" t="s">
        <v>54</v>
      </c>
      <c r="C10" s="39">
        <v>2000000</v>
      </c>
      <c r="D10" s="40">
        <v>2000000</v>
      </c>
    </row>
    <row r="11" spans="3:4" ht="13.5">
      <c r="C11" s="41"/>
      <c r="D11" s="42"/>
    </row>
    <row r="12" spans="1:3" ht="13.5">
      <c r="A12" s="25" t="s">
        <v>55</v>
      </c>
      <c r="B12" s="25"/>
      <c r="C12" s="43"/>
    </row>
    <row r="13" spans="1:4" ht="13.5">
      <c r="A13" s="32" t="s">
        <v>35</v>
      </c>
      <c r="C13" s="54">
        <v>-82391</v>
      </c>
      <c r="D13" s="43">
        <v>-40299</v>
      </c>
    </row>
    <row r="14" spans="1:4" ht="13.5">
      <c r="A14" s="32" t="s">
        <v>50</v>
      </c>
      <c r="C14" s="54">
        <f>'P &amp; L'!C27</f>
        <v>-35362</v>
      </c>
      <c r="D14" s="39">
        <v>-42092</v>
      </c>
    </row>
    <row r="15" spans="1:4" ht="13.5">
      <c r="A15" s="32" t="s">
        <v>94</v>
      </c>
      <c r="C15" s="45">
        <f>C13+C14</f>
        <v>-117753</v>
      </c>
      <c r="D15" s="45">
        <f>D13+D14</f>
        <v>-82391</v>
      </c>
    </row>
    <row r="16" spans="3:4" ht="13.5">
      <c r="C16" s="41"/>
      <c r="D16" s="41"/>
    </row>
    <row r="17" spans="1:4" ht="13.5">
      <c r="A17" s="25" t="s">
        <v>102</v>
      </c>
      <c r="C17" s="41"/>
      <c r="D17" s="41"/>
    </row>
    <row r="18" spans="1:4" ht="13.5">
      <c r="A18" s="32" t="s">
        <v>103</v>
      </c>
      <c r="C18" s="39">
        <v>14225</v>
      </c>
      <c r="D18" s="44">
        <v>0</v>
      </c>
    </row>
    <row r="19" ht="13.5">
      <c r="C19" s="43"/>
    </row>
    <row r="20" spans="3:4" ht="14.25" thickBot="1">
      <c r="C20" s="46">
        <f>C10+C15+C18</f>
        <v>1896472</v>
      </c>
      <c r="D20" s="46">
        <f>D10+D15+D18</f>
        <v>1917609</v>
      </c>
    </row>
    <row r="21" ht="14.25" thickTop="1">
      <c r="C21" s="43"/>
    </row>
    <row r="22" spans="1:3" ht="13.5">
      <c r="A22" s="25" t="s">
        <v>36</v>
      </c>
      <c r="B22" s="25"/>
      <c r="C22" s="47"/>
    </row>
    <row r="23" ht="13.5">
      <c r="C23" s="43"/>
    </row>
    <row r="24" spans="1:3" ht="13.5">
      <c r="A24" s="25" t="s">
        <v>37</v>
      </c>
      <c r="B24" s="15">
        <v>6</v>
      </c>
      <c r="C24" s="47"/>
    </row>
    <row r="25" spans="1:4" ht="13.5">
      <c r="A25" s="32" t="s">
        <v>38</v>
      </c>
      <c r="C25" s="43">
        <v>2010775</v>
      </c>
      <c r="D25" s="43">
        <v>2007756</v>
      </c>
    </row>
    <row r="26" spans="1:4" ht="13.5">
      <c r="A26" s="32" t="s">
        <v>46</v>
      </c>
      <c r="C26" s="43">
        <f>(Notes!C84)*-1</f>
        <v>-118141</v>
      </c>
      <c r="D26" s="43">
        <v>-78855</v>
      </c>
    </row>
    <row r="27" spans="3:4" ht="13.5">
      <c r="C27" s="45">
        <f>C25+C26</f>
        <v>1892634</v>
      </c>
      <c r="D27" s="45">
        <f>D25+D26</f>
        <v>1928901</v>
      </c>
    </row>
    <row r="28" ht="13.5">
      <c r="C28" s="43"/>
    </row>
    <row r="29" spans="1:3" ht="13.5">
      <c r="A29" s="25" t="s">
        <v>39</v>
      </c>
      <c r="B29" s="25"/>
      <c r="C29" s="47"/>
    </row>
    <row r="30" spans="1:4" ht="13.5">
      <c r="A30" s="32" t="s">
        <v>40</v>
      </c>
      <c r="C30" s="53">
        <v>8652</v>
      </c>
      <c r="D30" s="43">
        <v>7565</v>
      </c>
    </row>
    <row r="31" spans="1:4" ht="13.5">
      <c r="A31" s="32" t="s">
        <v>101</v>
      </c>
      <c r="C31" s="53">
        <v>2311</v>
      </c>
      <c r="D31" s="43">
        <v>480</v>
      </c>
    </row>
    <row r="32" spans="1:4" ht="13.5">
      <c r="A32" s="32" t="s">
        <v>41</v>
      </c>
      <c r="C32" s="53">
        <v>13782</v>
      </c>
      <c r="D32" s="43">
        <v>12057</v>
      </c>
    </row>
    <row r="33" spans="3:4" ht="13.5">
      <c r="C33" s="45">
        <f>SUM(C30:C32)</f>
        <v>24745</v>
      </c>
      <c r="D33" s="45">
        <f>SUM(D30:D32)</f>
        <v>20102</v>
      </c>
    </row>
    <row r="34" ht="13.5">
      <c r="C34" s="43"/>
    </row>
    <row r="35" spans="1:3" ht="13.5">
      <c r="A35" s="25" t="s">
        <v>42</v>
      </c>
      <c r="B35" s="25"/>
      <c r="C35" s="47"/>
    </row>
    <row r="36" spans="1:4" ht="13.5">
      <c r="A36" s="32" t="s">
        <v>47</v>
      </c>
      <c r="C36" s="53">
        <v>9674</v>
      </c>
      <c r="D36" s="43">
        <v>11629</v>
      </c>
    </row>
    <row r="37" spans="1:4" ht="13.5">
      <c r="A37" s="32" t="s">
        <v>43</v>
      </c>
      <c r="C37" s="53">
        <v>0</v>
      </c>
      <c r="D37" s="43">
        <v>1391</v>
      </c>
    </row>
    <row r="38" spans="1:4" ht="13.5">
      <c r="A38" s="32" t="s">
        <v>44</v>
      </c>
      <c r="C38" s="53">
        <v>4913</v>
      </c>
      <c r="D38" s="43">
        <v>5400</v>
      </c>
    </row>
    <row r="39" spans="1:4" ht="13.5">
      <c r="A39" s="32" t="s">
        <v>45</v>
      </c>
      <c r="C39" s="53">
        <v>6320</v>
      </c>
      <c r="D39" s="43">
        <v>12974</v>
      </c>
    </row>
    <row r="40" spans="3:4" ht="13.5">
      <c r="C40" s="45">
        <f>SUM(C36:C39)</f>
        <v>20907</v>
      </c>
      <c r="D40" s="45">
        <f>SUM(D36:D39)</f>
        <v>31394</v>
      </c>
    </row>
    <row r="41" ht="13.5">
      <c r="C41" s="43"/>
    </row>
    <row r="42" spans="1:4" ht="13.5">
      <c r="A42" s="25" t="s">
        <v>48</v>
      </c>
      <c r="B42" s="25"/>
      <c r="C42" s="39">
        <f>C33-C40</f>
        <v>3838</v>
      </c>
      <c r="D42" s="44">
        <f>D33-D40</f>
        <v>-11292</v>
      </c>
    </row>
    <row r="43" ht="13.5">
      <c r="C43" s="43"/>
    </row>
    <row r="44" spans="3:4" ht="14.25" thickBot="1">
      <c r="C44" s="46">
        <f>C27+C42</f>
        <v>1896472</v>
      </c>
      <c r="D44" s="46">
        <f>D27+D42</f>
        <v>1917609</v>
      </c>
    </row>
    <row r="45" ht="14.25" thickTop="1">
      <c r="C45" s="43"/>
    </row>
    <row r="46" ht="13.5">
      <c r="C46" s="48"/>
    </row>
    <row r="47" ht="13.5">
      <c r="C47" s="55"/>
    </row>
    <row r="48" spans="1:3" ht="13.5">
      <c r="A48" s="49"/>
      <c r="B48" s="49"/>
      <c r="C48" s="48"/>
    </row>
  </sheetData>
  <sheetProtection/>
  <printOptions/>
  <pageMargins left="1.5722222222222222" right="0.22" top="0.5833333333333333" bottom="0.525" header="0.31805555555555554" footer="0.259722222222222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</dc:creator>
  <cp:keywords/>
  <dc:description/>
  <cp:lastModifiedBy>Reps</cp:lastModifiedBy>
  <cp:lastPrinted>2012-02-23T04:34:33Z</cp:lastPrinted>
  <dcterms:created xsi:type="dcterms:W3CDTF">2011-02-24T12:33:37Z</dcterms:created>
  <dcterms:modified xsi:type="dcterms:W3CDTF">2012-03-05T06:13:51Z</dcterms:modified>
  <cp:category/>
  <cp:version/>
  <cp:contentType/>
  <cp:contentStatus/>
</cp:coreProperties>
</file>